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<sst xmlns="http://schemas.openxmlformats.org/spreadsheetml/2006/main" count="295" uniqueCount="221">
  <si>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</si>
  <si>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</si>
  <si>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</si>
  <si>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</si>
  <si>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</si>
  <si>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</si>
  <si>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</si>
  <si>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</si>
  <si>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</si>
  <si>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</si>
  <si>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</si>
  <si>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</si>
  <si>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</si>
  <si>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</si>
  <si>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</si>
  <si>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</si>
  <si>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</si>
  <si>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</si>
  <si>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</si>
  <si>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</si>
  <si>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</si>
  <si>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</si>
  <si>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</si>
  <si>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</si>
  <si>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</si>
  <si>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</si>
  <si>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</si>
  <si>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</si>
  <si>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</si>
  <si>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</si>
  <si>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</si>
  <si>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</si>
  <si>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</si>
  <si>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</si>
  <si>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</si>
  <si>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</si>
  <si>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</si>
  <si>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</si>
  <si>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</si>
  <si>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</si>
  <si>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</si>
  <si>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</si>
  <si>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</si>
  <si>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</si>
  <si>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</si>
  <si>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</si>
  <si>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</si>
  <si>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</si>
  <si>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</si>
  <si>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</si>
  <si>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</si>
  <si>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</si>
  <si>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</si>
  <si>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</si>
  <si>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</si>
  <si>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</si>
  <si>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</si>
  <si>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</si>
  <si>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</si>
  <si>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</si>
  <si>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</si>
  <si>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</si>
  <si>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</si>
  <si>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</si>
  <si>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</si>
  <si>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</si>
  <si>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</si>
  <si>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</si>
  <si>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</si>
  <si>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</si>
  <si>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</si>
  <si>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</si>
  <si>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</si>
  <si>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</si>
  <si>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</si>
  <si>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</si>
  <si>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</si>
  <si>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</si>
  <si>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</si>
  <si>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</si>
  <si>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</si>
  <si>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</si>
  <si>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</si>
  <si>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</si>
  <si>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</si>
  <si>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</si>
  <si>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</si>
  <si>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</si>
  <si>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</si>
  <si>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</si>
  <si>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</si>
  <si>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</si>
  <si>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</si>
  <si>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</si>
  <si>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</si>
  <si>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</si>
  <si>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</si>
  <si>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</si>
  <si>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</si>
  <si>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</si>
  <si>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</si>
  <si>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</si>
  <si>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</si>
  <si>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</si>
  <si>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</si>
  <si>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</si>
  <si>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</si>
  <si>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</si>
  <si>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</si>
  <si>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</si>
  <si>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</si>
  <si>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</si>
  <si>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</si>
  <si>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</si>
  <si>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</si>
  <si>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</si>
  <si>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</si>
  <si>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</si>
  <si>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</si>
  <si>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</si>
  <si>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</si>
  <si>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</si>
  <si>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</si>
  <si>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</si>
  <si>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</si>
  <si>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</si>
  <si>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</si>
  <si>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</si>
  <si>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</si>
  <si>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</si>
  <si>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</si>
  <si>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</si>
  <si>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</si>
  <si>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</si>
  <si>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</si>
  <si>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</si>
  <si>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</si>
  <si>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</si>
  <si>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</si>
  <si>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</si>
  <si>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</si>
  <si>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</si>
  <si>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</si>
  <si>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</si>
  <si>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</si>
  <si>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</si>
  <si>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</si>
  <si>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</si>
  <si>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</si>
  <si>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</si>
  <si>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</si>
  <si>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</si>
  <si>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</si>
  <si>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</si>
  <si>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</si>
  <si>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</si>
  <si>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</si>
  <si>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</si>
  <si>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</si>
  <si>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</si>
  <si>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</si>
  <si>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</si>
  <si>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</si>
  <si>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</si>
  <si>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</si>
  <si>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</si>
  <si>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</si>
  <si>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</si>
  <si>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</si>
  <si>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</si>
  <si>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</si>
  <si>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</si>
  <si>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</si>
  <si>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</si>
  <si>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</si>
  <si>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</si>
  <si>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</si>
  <si>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</si>
  <si>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</si>
  <si>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</si>
  <si>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</si>
  <si>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</si>
  <si>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</si>
  <si>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</si>
  <si>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</si>
  <si>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</si>
  <si>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</si>
  <si>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</si>
  <si>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</si>
  <si>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</si>
  <si>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</si>
  <si>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</si>
  <si>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</si>
  <si>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</si>
  <si>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</si>
  <si>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</si>
  <si>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</si>
  <si>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</si>
  <si>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</si>
  <si>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</si>
  <si>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</si>
  <si>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</si>
  <si>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</si>
  <si>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</si>
  <si>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</si>
  <si>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</si>
  <si>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</si>
  <si>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</si>
  <si>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</si>
  <si>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</si>
  <si>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</si>
  <si>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2023 року</t>
  </si>
  <si>
    <t>Корсунь-Шевченківський районний суд Черкаської області</t>
  </si>
  <si>
    <t>19402.м. Корсунь-Шевченківський.вул. Веділіна Олександра 61/4</t>
  </si>
  <si>
    <t>Доручення судів України / іноземних судів</t>
  </si>
  <si>
    <t xml:space="preserve">Розглянуто справ судом присяжних </t>
  </si>
  <si>
    <t>О.П. Катеруша</t>
  </si>
  <si>
    <t>В.В. Довгань</t>
  </si>
  <si>
    <t>(04735)2-36-50</t>
  </si>
  <si>
    <t>inbox@ks.ck.court.gov.ua</t>
  </si>
  <si>
    <t>31 серпня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</si>
</sst>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&amp;L53AACBFC&amp;C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130</v>
      </c>
      <c r="F6" s="103">
        <v>41</v>
      </c>
      <c r="G6" s="103">
        <v>1</v>
      </c>
      <c r="H6" s="103">
        <v>62</v>
      </c>
      <c r="I6" s="121" t="s">
        <v>208</v>
      </c>
      <c r="J6" s="103">
        <v>68</v>
      </c>
      <c r="K6" s="84">
        <v>16</v>
      </c>
      <c r="L6" s="91">
        <f>E6-F6</f>
        <v>89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185</v>
      </c>
      <c r="F7" s="103">
        <v>185</v>
      </c>
      <c r="G7" s="103"/>
      <c r="H7" s="103">
        <v>176</v>
      </c>
      <c r="I7" s="103">
        <v>132</v>
      </c>
      <c r="J7" s="103">
        <v>9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</v>
      </c>
      <c r="F9" s="103">
        <v>17</v>
      </c>
      <c r="G9" s="103"/>
      <c r="H9" s="85">
        <v>20</v>
      </c>
      <c r="I9" s="103">
        <v>16</v>
      </c>
      <c r="J9" s="103">
        <v>3</v>
      </c>
      <c r="K9" s="84"/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2</v>
      </c>
      <c r="G14" s="106"/>
      <c r="H14" s="106">
        <v>3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353</v>
      </c>
      <c r="F16" s="84">
        <f>SUM(F6:F15)</f>
        <v>257</v>
      </c>
      <c r="G16" s="84">
        <f>SUM(G6:G15)</f>
        <v>1</v>
      </c>
      <c r="H16" s="84">
        <f>SUM(H6:H15)</f>
        <v>273</v>
      </c>
      <c r="I16" s="84">
        <f>SUM(I6:I15)</f>
        <v>157</v>
      </c>
      <c r="J16" s="84">
        <f>SUM(J6:J15)</f>
        <v>80</v>
      </c>
      <c r="K16" s="84">
        <f>SUM(K6:K15)</f>
        <v>16</v>
      </c>
      <c r="L16" s="91">
        <f>E16-F16</f>
        <v>96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6</v>
      </c>
      <c r="G17" s="84"/>
      <c r="H17" s="84">
        <v>6</v>
      </c>
      <c r="I17" s="84">
        <v>2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</v>
      </c>
      <c r="F18" s="84">
        <v>2</v>
      </c>
      <c r="G18" s="84"/>
      <c r="H18" s="84">
        <v>3</v>
      </c>
      <c r="I18" s="84">
        <v>1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</v>
      </c>
      <c r="F25" s="94">
        <v>7</v>
      </c>
      <c r="G25" s="94"/>
      <c r="H25" s="94">
        <v>8</v>
      </c>
      <c r="I25" s="94">
        <v>2</v>
      </c>
      <c r="J25" s="94">
        <v>2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45</v>
      </c>
      <c r="F26" s="84">
        <v>45</v>
      </c>
      <c r="G26" s="84"/>
      <c r="H26" s="84">
        <v>44</v>
      </c>
      <c r="I26" s="84">
        <v>39</v>
      </c>
      <c r="J26" s="84">
        <v>1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186</v>
      </c>
      <c r="F28" s="84">
        <v>171</v>
      </c>
      <c r="G28" s="84"/>
      <c r="H28" s="84">
        <v>177</v>
      </c>
      <c r="I28" s="84">
        <v>160</v>
      </c>
      <c r="J28" s="84">
        <v>9</v>
      </c>
      <c r="K28" s="84">
        <v>2</v>
      </c>
      <c r="L28" s="91">
        <f>E28-F28</f>
        <v>15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279</v>
      </c>
      <c r="F29" s="84">
        <v>163</v>
      </c>
      <c r="G29" s="84">
        <v>2</v>
      </c>
      <c r="H29" s="84">
        <v>176</v>
      </c>
      <c r="I29" s="84">
        <v>144</v>
      </c>
      <c r="J29" s="84">
        <v>103</v>
      </c>
      <c r="K29" s="84">
        <v>6</v>
      </c>
      <c r="L29" s="91">
        <f>E29-F29</f>
        <v>116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30</v>
      </c>
      <c r="F30" s="84">
        <v>29</v>
      </c>
      <c r="G30" s="84"/>
      <c r="H30" s="84">
        <v>26</v>
      </c>
      <c r="I30" s="84">
        <v>17</v>
      </c>
      <c r="J30" s="84">
        <v>4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46</v>
      </c>
      <c r="F31" s="84">
        <v>17</v>
      </c>
      <c r="G31" s="84"/>
      <c r="H31" s="84">
        <v>29</v>
      </c>
      <c r="I31" s="84">
        <v>28</v>
      </c>
      <c r="J31" s="84">
        <v>17</v>
      </c>
      <c r="K31" s="84">
        <v>9</v>
      </c>
      <c r="L31" s="91">
        <f>E31-F31</f>
        <v>29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5</v>
      </c>
      <c r="G36" s="84"/>
      <c r="H36" s="84">
        <v>5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12</v>
      </c>
      <c r="G37" s="84"/>
      <c r="H37" s="84">
        <v>13</v>
      </c>
      <c r="I37" s="84">
        <v>6</v>
      </c>
      <c r="J37" s="84">
        <v>1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437</v>
      </c>
      <c r="F40" s="94">
        <v>282</v>
      </c>
      <c r="G40" s="94">
        <v>2</v>
      </c>
      <c r="H40" s="94">
        <v>300</v>
      </c>
      <c r="I40" s="94">
        <v>223</v>
      </c>
      <c r="J40" s="94">
        <v>137</v>
      </c>
      <c r="K40" s="94">
        <v>17</v>
      </c>
      <c r="L40" s="91">
        <f>E40-F40</f>
        <v>155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353</v>
      </c>
      <c r="F41" s="84">
        <v>305</v>
      </c>
      <c r="G41" s="84"/>
      <c r="H41" s="84">
        <v>303</v>
      </c>
      <c r="I41" s="121" t="s">
        <v>208</v>
      </c>
      <c r="J41" s="84">
        <v>50</v>
      </c>
      <c r="K41" s="84"/>
      <c r="L41" s="91">
        <f>E41-F41</f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5</v>
      </c>
      <c r="I44" s="84">
        <v>2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364</v>
      </c>
      <c r="F45" s="84">
        <f aca="true" t="shared" si="0" ref="F45:K45">F41+F43+F44</f>
        <v>316</v>
      </c>
      <c r="G45" s="84">
        <f t="shared" si="0"/>
        <v>0</v>
      </c>
      <c r="H45" s="84">
        <f t="shared" si="0"/>
        <v>313</v>
      </c>
      <c r="I45" s="84">
        <f>I43+I44</f>
        <v>7</v>
      </c>
      <c r="J45" s="84">
        <f t="shared" si="0"/>
        <v>51</v>
      </c>
      <c r="K45" s="84">
        <f t="shared" si="0"/>
        <v>0</v>
      </c>
      <c r="L45" s="91">
        <f>E45-F45</f>
        <v>48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1164</v>
      </c>
      <c r="F46" s="84">
        <f t="shared" si="1"/>
        <v>862</v>
      </c>
      <c r="G46" s="84">
        <f t="shared" si="1"/>
        <v>3</v>
      </c>
      <c r="H46" s="84">
        <f t="shared" si="1"/>
        <v>894</v>
      </c>
      <c r="I46" s="84">
        <f t="shared" si="1"/>
        <v>389</v>
      </c>
      <c r="J46" s="84">
        <f t="shared" si="1"/>
        <v>270</v>
      </c>
      <c r="K46" s="84">
        <f t="shared" si="1"/>
        <v>33</v>
      </c>
      <c r="L46" s="91">
        <f>E46-F46</f>
        <v>302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&amp;L53AACBFC&amp;C&amp;R2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193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&amp;L53AACBFC&amp;C&amp;R3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298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5352431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1289813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757</v>
      </c>
      <c r="F58" s="109">
        <f>F59+F62+F63+F64</f>
        <v>93</v>
      </c>
      <c r="G58" s="109">
        <f>G59+G62+G63+G64</f>
        <v>35</v>
      </c>
      <c r="H58" s="109">
        <f>H59+H62+H63+H64</f>
        <v>7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237</v>
      </c>
      <c r="F59" s="94">
        <v>23</v>
      </c>
      <c r="G59" s="94">
        <v>8</v>
      </c>
      <c r="H59" s="94">
        <v>4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27</v>
      </c>
      <c r="F60" s="86">
        <v>22</v>
      </c>
      <c r="G60" s="86">
        <v>8</v>
      </c>
      <c r="H60" s="86">
        <v>4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176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218</v>
      </c>
      <c r="F63" s="84">
        <v>60</v>
      </c>
      <c r="G63" s="84">
        <v>18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294</v>
      </c>
      <c r="F64" s="84">
        <v>10</v>
      </c>
      <c r="G64" s="84">
        <v>9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382</v>
      </c>
      <c r="G68" s="115">
        <v>3776932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198</v>
      </c>
      <c r="G69" s="117">
        <v>2689121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184</v>
      </c>
      <c r="G70" s="117">
        <v>1087811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121</v>
      </c>
      <c r="G71" s="115">
        <v>78871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8</v>
      </c>
      <c r="G72" s="117">
        <v>16954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&amp;L53AACBFC&amp;C&amp;R4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12.222222222222221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12.408759124087592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103.7122969837587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298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388</v>
      </c>
    </row>
    <row r="11" spans="1:4" ht="16.5" customHeight="1">
      <c r="A11" s="223" t="s">
        <v>62</v>
      </c>
      <c r="B11" s="225"/>
      <c r="C11" s="10">
        <v>9</v>
      </c>
      <c r="D11" s="84">
        <v>68</v>
      </c>
    </row>
    <row r="12" spans="1:4" ht="16.5" customHeight="1">
      <c r="A12" s="252" t="s">
        <v>103</v>
      </c>
      <c r="B12" s="252"/>
      <c r="C12" s="10">
        <v>10</v>
      </c>
      <c r="D12" s="84">
        <v>63</v>
      </c>
    </row>
    <row r="13" spans="1:4" ht="16.5" customHeight="1">
      <c r="A13" s="249" t="s">
        <v>201</v>
      </c>
      <c r="B13" s="251"/>
      <c r="C13" s="10">
        <v>11</v>
      </c>
      <c r="D13" s="94">
        <v>252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30</v>
      </c>
    </row>
    <row r="16" spans="1:4" ht="16.5" customHeight="1">
      <c r="A16" s="252" t="s">
        <v>104</v>
      </c>
      <c r="B16" s="252"/>
      <c r="C16" s="10">
        <v>14</v>
      </c>
      <c r="D16" s="84">
        <v>106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&amp;L53AACBFC&amp;C&amp;R5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Катеруша</cp:lastModifiedBy>
  <cp:lastPrinted>2021-09-02T06:14:55Z</cp:lastPrinted>
  <dcterms:created xsi:type="dcterms:W3CDTF">2004-04-20T14:33:35Z</dcterms:created>
  <dcterms:modified xsi:type="dcterms:W3CDTF">2024-01-16T14:50:06Z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53AACBFC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