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<sst xmlns="http://schemas.openxmlformats.org/spreadsheetml/2006/main" count="295" uniqueCount="221">
  <si>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</si>
  <si>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</si>
  <si>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</si>
  <si>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</si>
  <si>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</si>
  <si>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</si>
  <si>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</si>
  <si>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</si>
  <si>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</si>
  <si>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</si>
  <si>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</si>
  <si>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</si>
  <si>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</si>
  <si>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</si>
  <si>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</si>
  <si>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</si>
  <si>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</si>
  <si>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</si>
  <si>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</si>
  <si>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</si>
  <si>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</si>
  <si>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</si>
  <si>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</si>
  <si>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</si>
  <si>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</si>
  <si>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</si>
  <si>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</si>
  <si>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</si>
  <si>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</si>
  <si>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</si>
  <si>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</si>
  <si>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</si>
  <si>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</si>
  <si>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</si>
  <si>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</si>
  <si>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</si>
  <si>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</si>
  <si>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</si>
  <si>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</si>
  <si>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</si>
  <si>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</si>
  <si>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</si>
  <si>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</si>
  <si>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</si>
  <si>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</si>
  <si>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</si>
  <si>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</si>
  <si>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</si>
  <si>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</si>
  <si>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</si>
  <si>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</si>
  <si>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</si>
  <si>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</si>
  <si>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</si>
  <si>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</si>
  <si>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</si>
  <si>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</si>
  <si>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</si>
  <si>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</si>
  <si>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</si>
  <si>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</si>
  <si>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</si>
  <si>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</si>
  <si>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</si>
  <si>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</si>
  <si>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</si>
  <si>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</si>
  <si>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</si>
  <si>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</si>
  <si>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</si>
  <si>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</si>
  <si>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</si>
  <si>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</si>
  <si>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</si>
  <si>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</si>
  <si>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</si>
  <si>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</si>
  <si>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</si>
  <si>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</si>
  <si>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</si>
  <si>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</si>
  <si>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</si>
  <si>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</si>
  <si>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</si>
  <si>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</si>
  <si>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</si>
  <si>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</si>
  <si>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</si>
  <si>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</si>
  <si>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</si>
  <si>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</si>
  <si>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</si>
  <si>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</si>
  <si>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</si>
  <si>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</si>
  <si>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</si>
  <si>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</si>
  <si>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</si>
  <si>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</si>
  <si>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</si>
  <si>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</si>
  <si>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</si>
  <si>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</si>
  <si>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</si>
  <si>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</si>
  <si>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</si>
  <si>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</si>
  <si>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</si>
  <si>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</si>
  <si>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</si>
  <si>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</si>
  <si>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</si>
  <si>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</si>
  <si>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</si>
  <si>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</si>
  <si>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</si>
  <si>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</si>
  <si>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</si>
  <si>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</si>
  <si>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</si>
  <si>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</si>
  <si>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</si>
  <si>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</si>
  <si>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</si>
  <si>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</si>
  <si>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</si>
  <si>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</si>
  <si>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</si>
  <si>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</si>
  <si>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</si>
  <si>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</si>
  <si>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</si>
  <si>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</si>
  <si>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</si>
  <si>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</si>
  <si>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</si>
  <si>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</si>
  <si>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</si>
  <si>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</si>
  <si>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</si>
  <si>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</si>
  <si>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</si>
  <si>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</si>
  <si>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</si>
  <si>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</si>
  <si>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</si>
  <si>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</si>
  <si>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</si>
  <si>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</si>
  <si>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</si>
  <si>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</si>
  <si>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</si>
  <si>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</si>
  <si>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</si>
  <si>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</si>
  <si>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</si>
  <si>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</si>
  <si>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</si>
  <si>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</si>
  <si>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</si>
  <si>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</si>
  <si>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</si>
  <si>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</si>
  <si>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</si>
  <si>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</si>
  <si>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</si>
  <si>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</si>
  <si>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</si>
  <si>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</si>
  <si>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</si>
  <si>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</si>
  <si>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</si>
  <si>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</si>
  <si>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</si>
  <si>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</si>
  <si>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</si>
  <si>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</si>
  <si>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</si>
  <si>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</si>
  <si>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</si>
  <si>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</si>
  <si>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</si>
  <si>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</si>
  <si>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</si>
  <si>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</si>
  <si>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</si>
  <si>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</si>
  <si>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</si>
  <si>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</si>
  <si>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</si>
  <si>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</si>
  <si>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</si>
  <si>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</si>
  <si>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</si>
  <si>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</si>
  <si>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</si>
  <si>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</si>
  <si>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</si>
  <si>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</si>
  <si>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</si>
  <si>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</si>
  <si>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</si>
  <si>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</si>
  <si>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</si>
  <si>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</si>
  <si>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</si>
  <si>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</si>
  <si>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</si>
  <si>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</si>
  <si>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</si>
  <si>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</si>
  <si>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</si>
  <si>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Корсунь-Шевченківський районний суд Черкаської області</t>
  </si>
  <si>
    <t>19402.м. Корсунь-Шевченківський.вул. Веділіна Олександра 61/4</t>
  </si>
  <si>
    <t>Доручення судів України / іноземних судів</t>
  </si>
  <si>
    <t xml:space="preserve">Розглянуто справ судом присяжних </t>
  </si>
  <si>
    <t>С.Л. Свитка</t>
  </si>
  <si>
    <t>О.П. Катеруша</t>
  </si>
  <si>
    <t>(04735)2-36-50</t>
  </si>
  <si>
    <t>inbox@ks.ck.court.gov.ua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</si>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</sst>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&amp;L29A21603&amp;C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181</v>
      </c>
      <c r="F6" s="103">
        <v>104</v>
      </c>
      <c r="G6" s="103">
        <v>4</v>
      </c>
      <c r="H6" s="103">
        <v>92</v>
      </c>
      <c r="I6" s="121" t="s">
        <v>209</v>
      </c>
      <c r="J6" s="103">
        <v>89</v>
      </c>
      <c r="K6" s="84">
        <v>25</v>
      </c>
      <c r="L6" s="91">
        <f>E6-F6</f>
        <v>77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333</v>
      </c>
      <c r="F7" s="103">
        <v>333</v>
      </c>
      <c r="G7" s="103"/>
      <c r="H7" s="103">
        <v>333</v>
      </c>
      <c r="I7" s="103">
        <v>225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58</v>
      </c>
      <c r="F9" s="103">
        <v>52</v>
      </c>
      <c r="G9" s="103"/>
      <c r="H9" s="85">
        <v>52</v>
      </c>
      <c r="I9" s="103">
        <v>30</v>
      </c>
      <c r="J9" s="103">
        <v>6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16</v>
      </c>
      <c r="F12" s="103">
        <v>15</v>
      </c>
      <c r="G12" s="103"/>
      <c r="H12" s="103">
        <v>16</v>
      </c>
      <c r="I12" s="103">
        <v>12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6</v>
      </c>
      <c r="F14" s="106">
        <v>6</v>
      </c>
      <c r="G14" s="106">
        <v>1</v>
      </c>
      <c r="H14" s="106">
        <v>5</v>
      </c>
      <c r="I14" s="106">
        <v>2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596</v>
      </c>
      <c r="F16" s="84">
        <f>SUM(F6:F15)</f>
        <v>512</v>
      </c>
      <c r="G16" s="84">
        <f>SUM(G6:G15)</f>
        <v>5</v>
      </c>
      <c r="H16" s="84">
        <f>SUM(H6:H15)</f>
        <v>500</v>
      </c>
      <c r="I16" s="84">
        <f>SUM(I6:I15)</f>
        <v>270</v>
      </c>
      <c r="J16" s="84">
        <f>SUM(J6:J15)</f>
        <v>96</v>
      </c>
      <c r="K16" s="84">
        <f>SUM(K6:K15)</f>
        <v>25</v>
      </c>
      <c r="L16" s="91">
        <f>E16-F16</f>
        <v>84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21</v>
      </c>
      <c r="G17" s="84"/>
      <c r="H17" s="84">
        <v>20</v>
      </c>
      <c r="I17" s="84">
        <v>11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13</v>
      </c>
      <c r="F18" s="84">
        <v>11</v>
      </c>
      <c r="G18" s="84"/>
      <c r="H18" s="84">
        <v>11</v>
      </c>
      <c r="I18" s="84">
        <v>9</v>
      </c>
      <c r="J18" s="84">
        <v>2</v>
      </c>
      <c r="K18" s="84"/>
      <c r="L18" s="91">
        <f>E18-F18</f>
        <v>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26</v>
      </c>
      <c r="F25" s="94">
        <v>24</v>
      </c>
      <c r="G25" s="94"/>
      <c r="H25" s="94">
        <v>23</v>
      </c>
      <c r="I25" s="94">
        <v>11</v>
      </c>
      <c r="J25" s="94">
        <v>3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103</v>
      </c>
      <c r="F26" s="84">
        <v>102</v>
      </c>
      <c r="G26" s="84"/>
      <c r="H26" s="84">
        <v>103</v>
      </c>
      <c r="I26" s="84">
        <v>47</v>
      </c>
      <c r="J26" s="84"/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4</v>
      </c>
      <c r="G27" s="111"/>
      <c r="H27" s="111">
        <v>5</v>
      </c>
      <c r="I27" s="111">
        <v>4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340</v>
      </c>
      <c r="F28" s="84">
        <v>319</v>
      </c>
      <c r="G28" s="84"/>
      <c r="H28" s="84">
        <v>326</v>
      </c>
      <c r="I28" s="84">
        <v>298</v>
      </c>
      <c r="J28" s="84">
        <v>14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446</v>
      </c>
      <c r="F29" s="84">
        <v>302</v>
      </c>
      <c r="G29" s="84">
        <v>1</v>
      </c>
      <c r="H29" s="84">
        <v>330</v>
      </c>
      <c r="I29" s="84">
        <v>280</v>
      </c>
      <c r="J29" s="84">
        <v>116</v>
      </c>
      <c r="K29" s="84">
        <v>23</v>
      </c>
      <c r="L29" s="91">
        <f>E29-F29</f>
        <v>144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59</v>
      </c>
      <c r="F30" s="84">
        <v>58</v>
      </c>
      <c r="G30" s="84"/>
      <c r="H30" s="84">
        <v>58</v>
      </c>
      <c r="I30" s="84">
        <v>58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63</v>
      </c>
      <c r="F31" s="84">
        <v>58</v>
      </c>
      <c r="G31" s="84"/>
      <c r="H31" s="84">
        <v>34</v>
      </c>
      <c r="I31" s="84">
        <v>31</v>
      </c>
      <c r="J31" s="84">
        <v>29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2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</v>
      </c>
      <c r="F37" s="84">
        <v>13</v>
      </c>
      <c r="G37" s="84"/>
      <c r="H37" s="84">
        <v>16</v>
      </c>
      <c r="I37" s="84">
        <v>6</v>
      </c>
      <c r="J37" s="84">
        <v>2</v>
      </c>
      <c r="K37" s="84"/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683</v>
      </c>
      <c r="F40" s="94">
        <v>523</v>
      </c>
      <c r="G40" s="94">
        <v>1</v>
      </c>
      <c r="H40" s="94">
        <v>520</v>
      </c>
      <c r="I40" s="94">
        <v>371</v>
      </c>
      <c r="J40" s="94">
        <v>163</v>
      </c>
      <c r="K40" s="94">
        <v>23</v>
      </c>
      <c r="L40" s="91">
        <f>E40-F40</f>
        <v>160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957</v>
      </c>
      <c r="F41" s="84">
        <v>898</v>
      </c>
      <c r="G41" s="84"/>
      <c r="H41" s="84">
        <v>909</v>
      </c>
      <c r="I41" s="121" t="s">
        <v>209</v>
      </c>
      <c r="J41" s="84">
        <v>48</v>
      </c>
      <c r="K41" s="84"/>
      <c r="L41" s="91">
        <f>E41-F41</f>
        <v>59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7</v>
      </c>
      <c r="G42" s="84"/>
      <c r="H42" s="84">
        <v>8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25</v>
      </c>
      <c r="F43" s="84">
        <v>23</v>
      </c>
      <c r="G43" s="84"/>
      <c r="H43" s="84">
        <v>25</v>
      </c>
      <c r="I43" s="84">
        <v>23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983</v>
      </c>
      <c r="F45" s="84">
        <f aca="true" t="shared" si="0" ref="F45:K45">F41+F43+F44</f>
        <v>922</v>
      </c>
      <c r="G45" s="84">
        <f t="shared" si="0"/>
        <v>0</v>
      </c>
      <c r="H45" s="84">
        <f t="shared" si="0"/>
        <v>935</v>
      </c>
      <c r="I45" s="84">
        <f>I43+I44</f>
        <v>24</v>
      </c>
      <c r="J45" s="84">
        <f t="shared" si="0"/>
        <v>48</v>
      </c>
      <c r="K45" s="84">
        <f t="shared" si="0"/>
        <v>0</v>
      </c>
      <c r="L45" s="91">
        <f>E45-F45</f>
        <v>61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2288</v>
      </c>
      <c r="F46" s="84">
        <f t="shared" si="1"/>
        <v>1981</v>
      </c>
      <c r="G46" s="84">
        <f t="shared" si="1"/>
        <v>6</v>
      </c>
      <c r="H46" s="84">
        <f t="shared" si="1"/>
        <v>1978</v>
      </c>
      <c r="I46" s="84">
        <f t="shared" si="1"/>
        <v>676</v>
      </c>
      <c r="J46" s="84">
        <f t="shared" si="1"/>
        <v>310</v>
      </c>
      <c r="K46" s="84">
        <f t="shared" si="1"/>
        <v>48</v>
      </c>
      <c r="L46" s="91">
        <f>E46-F46</f>
        <v>307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&amp;L29A21603&amp;C&amp;R2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&amp;L29A21603&amp;C&amp;R3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306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8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178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155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481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7429275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1599802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1645</v>
      </c>
      <c r="F58" s="109">
        <f>F59+F62+F63+F64</f>
        <v>293</v>
      </c>
      <c r="G58" s="109">
        <f>G59+G62+G63+G64</f>
        <v>28</v>
      </c>
      <c r="H58" s="109">
        <f>H59+H62+H63+H64</f>
        <v>5</v>
      </c>
      <c r="I58" s="109">
        <f>I59+I62+I63+I64</f>
        <v>7</v>
      </c>
    </row>
    <row r="59" spans="1:9" ht="13.5" customHeight="1">
      <c r="A59" s="225" t="s">
        <v>103</v>
      </c>
      <c r="B59" s="225"/>
      <c r="C59" s="225"/>
      <c r="D59" s="225"/>
      <c r="E59" s="94">
        <v>439</v>
      </c>
      <c r="F59" s="94">
        <v>40</v>
      </c>
      <c r="G59" s="94">
        <v>11</v>
      </c>
      <c r="H59" s="94">
        <v>4</v>
      </c>
      <c r="I59" s="94">
        <v>6</v>
      </c>
    </row>
    <row r="60" spans="1:9" ht="13.5" customHeight="1">
      <c r="A60" s="328" t="s">
        <v>202</v>
      </c>
      <c r="B60" s="329"/>
      <c r="C60" s="329"/>
      <c r="D60" s="330"/>
      <c r="E60" s="86">
        <v>40</v>
      </c>
      <c r="F60" s="86">
        <v>34</v>
      </c>
      <c r="G60" s="86">
        <v>10</v>
      </c>
      <c r="H60" s="86">
        <v>3</v>
      </c>
      <c r="I60" s="86">
        <v>5</v>
      </c>
    </row>
    <row r="61" spans="1:9" ht="13.5" customHeight="1">
      <c r="A61" s="328" t="s">
        <v>203</v>
      </c>
      <c r="B61" s="329"/>
      <c r="C61" s="329"/>
      <c r="D61" s="330"/>
      <c r="E61" s="86">
        <v>331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19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319</v>
      </c>
      <c r="F63" s="84">
        <v>183</v>
      </c>
      <c r="G63" s="84">
        <v>16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868</v>
      </c>
      <c r="F64" s="84">
        <v>66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707</v>
      </c>
      <c r="G68" s="115">
        <v>8203932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255</v>
      </c>
      <c r="G69" s="117">
        <v>4931211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452</v>
      </c>
      <c r="G70" s="117">
        <v>3272721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242</v>
      </c>
      <c r="G71" s="115">
        <v>129171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16</v>
      </c>
      <c r="G72" s="117">
        <v>23082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&amp;L29A21603&amp;C&amp;R4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15.483870967741936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26.041666666666668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14.110429447852761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99.84856133266027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659.3333333333334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762.6666666666666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62</v>
      </c>
    </row>
    <row r="13" spans="1:4" ht="16.5" customHeight="1">
      <c r="A13" s="328" t="s">
        <v>202</v>
      </c>
      <c r="B13" s="330"/>
      <c r="C13" s="10">
        <v>11</v>
      </c>
      <c r="D13" s="94">
        <v>254</v>
      </c>
    </row>
    <row r="14" spans="1:4" ht="16.5" customHeight="1">
      <c r="A14" s="328" t="s">
        <v>203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66</v>
      </c>
    </row>
    <row r="16" spans="1:4" ht="16.5" customHeight="1">
      <c r="A16" s="331" t="s">
        <v>104</v>
      </c>
      <c r="B16" s="331"/>
      <c r="C16" s="10">
        <v>14</v>
      </c>
      <c r="D16" s="84">
        <v>107</v>
      </c>
    </row>
    <row r="17" spans="1:5" ht="16.5" customHeight="1">
      <c r="A17" s="331" t="s">
        <v>108</v>
      </c>
      <c r="B17" s="331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&amp;L29A21603&amp;C&amp;R5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 Довгань</cp:lastModifiedBy>
  <cp:lastPrinted>2021-09-02T06:14:55Z</cp:lastPrinted>
  <dcterms:created xsi:type="dcterms:W3CDTF">2004-04-20T14:33:35Z</dcterms:created>
  <dcterms:modified xsi:type="dcterms:W3CDTF">2023-01-18T06:21:00Z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29A21603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